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Zadání" sheetId="1" r:id="rId1"/>
  </sheets>
  <definedNames>
    <definedName name="_xlnm.Print_Titles" localSheetId="0">'Zadání'!$7:$8</definedName>
  </definedNames>
  <calcPr fullCalcOnLoad="1"/>
</workbook>
</file>

<file path=xl/sharedStrings.xml><?xml version="1.0" encoding="utf-8"?>
<sst xmlns="http://schemas.openxmlformats.org/spreadsheetml/2006/main" count="183" uniqueCount="115">
  <si>
    <t xml:space="preserve">Stavba: </t>
  </si>
  <si>
    <t xml:space="preserve">Objekt: </t>
  </si>
  <si>
    <t xml:space="preserve">Datum: </t>
  </si>
  <si>
    <t xml:space="preserve">Část: </t>
  </si>
  <si>
    <t xml:space="preserve">JKSO: </t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</si>
  <si>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</si>
  <si>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</si>
  <si>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</si>
  <si>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</si>
  <si>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</si>
  <si>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</si>
  <si>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</si>
  <si>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</si>
  <si>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</si>
  <si>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</si>
  <si>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</si>
  <si>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</si>
  <si>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</si>
  <si>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</si>
  <si>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</si>
  <si>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</si>
  <si>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</si>
  <si>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Práce a dodávky HSV</t>
  </si>
  <si>
    <t>Svislé a kompletní konstrukce</t>
  </si>
  <si>
    <t>011</t>
  </si>
  <si>
    <t>Zdivo nadzákladové z kamene neopracovaného na MC 10  (mat.vybraný ze sutě)</t>
  </si>
  <si>
    <t>m3</t>
  </si>
  <si>
    <t>Zdivo klenbových pásů z cihel plných dl 290 mm pevnosti P 15 na MVC 10</t>
  </si>
  <si>
    <t>Zřízení bednění v do 4 m klenbových pásů válcových</t>
  </si>
  <si>
    <t>m2</t>
  </si>
  <si>
    <t>317351102</t>
  </si>
  <si>
    <t>Odstranění bednění v do 4 m klenbových pásů válcových</t>
  </si>
  <si>
    <t>015</t>
  </si>
  <si>
    <t>Vodorovné konstrukce</t>
  </si>
  <si>
    <t>t</t>
  </si>
  <si>
    <t>9</t>
  </si>
  <si>
    <t>Ostatní konstrukce a práce-bourání</t>
  </si>
  <si>
    <t>003</t>
  </si>
  <si>
    <t>Montáž lešení jednořadového s podlahami š do 1,2 m v do 10 m</t>
  </si>
  <si>
    <t>Příplatek k lešení jednořadovému s podlahami š do 1,2 m v do 10 m za první a ZKD měsíc použití</t>
  </si>
  <si>
    <t>Demontáž lešení jednořadového s podlahami š do 1,2 m v do 10 m</t>
  </si>
  <si>
    <t>Lešení lehké pomocné v podlah do 2,5 m</t>
  </si>
  <si>
    <t>013</t>
  </si>
  <si>
    <t>Bourání zdiva nadzákladového kamenného na MV nebo MVC</t>
  </si>
  <si>
    <t>Svislá doprava suti a vybouraných hmot za prvé podlaží</t>
  </si>
  <si>
    <t>002</t>
  </si>
  <si>
    <t>Odvoz suti a vybouraných hmot na skládku do 1 km</t>
  </si>
  <si>
    <t>Vnitrostaveništní doprava suti a vybouraných hmot do 10 m</t>
  </si>
  <si>
    <t>979082121</t>
  </si>
  <si>
    <t>Vnitrostaveništní doprava suti a vybouraných hmot ZKD 5 m přes 10 m</t>
  </si>
  <si>
    <t>Vyklizení ulehlé suti z prostorů do 15 m2 s naložením z hl do 2 m ručně</t>
  </si>
  <si>
    <t>979098191</t>
  </si>
  <si>
    <t>Poplatek za skládku - netříděné</t>
  </si>
  <si>
    <t>99</t>
  </si>
  <si>
    <t>Přesun hmot</t>
  </si>
  <si>
    <t>014</t>
  </si>
  <si>
    <t>Přesun hmot pro opravy a údržbu budov v do 25 m</t>
  </si>
  <si>
    <t>PSV</t>
  </si>
  <si>
    <t>Práce a dodávky PSV</t>
  </si>
  <si>
    <t>762</t>
  </si>
  <si>
    <t>Konstrukce tesařské</t>
  </si>
  <si>
    <t>kus</t>
  </si>
  <si>
    <t>Montáž vázaných konstrukcí krovů pravidelných z řeziva hraněného l do 100 m plochy do 224 cm2</t>
  </si>
  <si>
    <t>m</t>
  </si>
  <si>
    <t>605</t>
  </si>
  <si>
    <t>řezivo jehličnaté hranol jakost I-II délka 4 m</t>
  </si>
  <si>
    <t>762341210</t>
  </si>
  <si>
    <t>Montáž bednění střech rovných a šikmých z hrubých prken na sraz</t>
  </si>
  <si>
    <t>Montáž bednění štítových okapových říms z palubek</t>
  </si>
  <si>
    <t>611</t>
  </si>
  <si>
    <t>611911550</t>
  </si>
  <si>
    <t>palubky obkladové SM profil klasický 19 x  116 mm A/B</t>
  </si>
  <si>
    <t>Spojovací prostředky pro montáž krovu, bednění, laťování, světlíky, klíny</t>
  </si>
  <si>
    <t>783</t>
  </si>
  <si>
    <t>Přesun hmot pro konstrukce tesařské v objektech v do 12 m</t>
  </si>
  <si>
    <t>%</t>
  </si>
  <si>
    <t>764</t>
  </si>
  <si>
    <t>Konstrukce klempířské</t>
  </si>
  <si>
    <t>Krytina Zn-Ti tl 0,7 mm hladká střešní ze svitků š 670 mm do 30°</t>
  </si>
  <si>
    <t>Žlab Zn-Ti podokapní půlkruhový rš 330 mm</t>
  </si>
  <si>
    <t>Žlab Zn-Ti podokapní kotlík hranatý 200x250x350 mm</t>
  </si>
  <si>
    <t>Odpadní trouby Zn-Ti kruhové průměr 100 mm</t>
  </si>
  <si>
    <t>Přesun hmot pro konstrukce klempířské v objektech v do 12 m</t>
  </si>
  <si>
    <t>Odstanění havarijních stavů</t>
  </si>
  <si>
    <t>Kostel Jména Panny Marie</t>
  </si>
  <si>
    <t>Otín u Plané</t>
  </si>
  <si>
    <t>jižní zdivo lodi</t>
  </si>
  <si>
    <t>severní zdivo lodi</t>
  </si>
  <si>
    <t>sakristie</t>
  </si>
  <si>
    <t>presbytář</t>
  </si>
  <si>
    <t>věž</t>
  </si>
  <si>
    <t>Montáž lešení jednořadového s podlahami š do 1,2 m v do 30 m</t>
  </si>
  <si>
    <t>Demontáž lešení jednořadového s podlahami š do 1,2 m v do 30 m</t>
  </si>
  <si>
    <t>Elektromontáže</t>
  </si>
  <si>
    <t>M21</t>
  </si>
  <si>
    <t>Zemnič tyčový, zaražení a připojení,do 4,5 m,soupr</t>
  </si>
  <si>
    <t>ks</t>
  </si>
  <si>
    <t>Nátěr synt. lazurovací tesařských konstr. 2x lak - palubky</t>
  </si>
  <si>
    <t>Údržba, nátěr syntet. klempířských konstr. Z + 2 x 1 x Komaprim 2v1antirez, 2 x Universal SU 2013</t>
  </si>
  <si>
    <t>Ochrana před stavebním provozem náhrobních kamenů a křtitelnice dřevěným bedněním</t>
  </si>
  <si>
    <t xml:space="preserve">Odstranění křovin i s kořeny na ploše do 1000 m2 </t>
  </si>
  <si>
    <t>Ztužující pásy a věnce, železobeton B 20 (C 16/20)</t>
  </si>
  <si>
    <t>Výztuž ztužujících pásů a věnců z oceli 11373</t>
  </si>
  <si>
    <t>Očištění lomového kamene od hlíny a písku</t>
  </si>
  <si>
    <t>Odvoz suti a vybouraných hmot na skládku ZKD 1 km přes 1 km - skládka Černošín</t>
  </si>
  <si>
    <t>Montáž svorníků, šroubů délky 450 mm</t>
  </si>
  <si>
    <t>řezivo jehličnaté středové SM 2 - 3,5 m tl. 18-32 mm jakost I</t>
  </si>
  <si>
    <t>Impregnace tesařských konstrukcí dvojnásobná Bochemitem QB</t>
  </si>
  <si>
    <t>Rekapitulace</t>
  </si>
  <si>
    <t>Cena bez DPH</t>
  </si>
  <si>
    <t>DPH 19%</t>
  </si>
  <si>
    <t>Cena s DPH</t>
  </si>
  <si>
    <t>Výkaz výměr</t>
  </si>
  <si>
    <t>Zhotovitel:</t>
  </si>
  <si>
    <t xml:space="preserve">Jímací vedení hromosvodu z drátu AlMgSi 8 mm na povrchu, včetně příslušenství a montáže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</si>
</sst>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##0.000;\-###0.000"/>
    <numFmt numFmtId="166" formatCode="#,##0.000;\-#,##0.000"/>
    <numFmt numFmtId="167" formatCode="#,##0.00;\-#,##0.00"/>
    <numFmt numFmtId="168" formatCode="#,##0.000"/>
  </numFmts>
  <fonts count="17">
    <font>
      <sz val="8"/>
      <name val="MS Sans Serif"/>
      <family val="0"/>
    </font>
    <font>
      <b/>
      <sz val="14"/>
      <color indexed="10"/>
      <name val="Arial"/>
      <family val="0"/>
    </font>
    <font>
      <sz val="10"/>
      <name val="Arial"/>
      <family val="0"/>
    </font>
    <font>
      <sz val="7"/>
      <name val="Arial CE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8"/>
      <color indexed="12"/>
      <name val="Arial CE"/>
      <family val="0"/>
    </font>
    <font>
      <sz val="10"/>
      <name val="Arial CE"/>
      <family val="0"/>
    </font>
    <font>
      <b/>
      <sz val="10"/>
      <color indexed="10"/>
      <name val="Arial CE"/>
      <family val="0"/>
    </font>
    <font>
      <b/>
      <u val="single"/>
      <sz val="8"/>
      <color indexed="10"/>
      <name val="Arial CE"/>
      <family val="0"/>
    </font>
    <font>
      <sz val="8"/>
      <color indexed="12"/>
      <name val="Arial CE"/>
      <family val="2"/>
    </font>
    <font>
      <sz val="8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 style="medium"/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165" fontId="3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2" fontId="7" fillId="0" borderId="0" xfId="0" applyFont="1" applyAlignment="1">
      <alignment horizontal="right"/>
    </xf>
    <xf numFmtId="167" fontId="4" fillId="0" borderId="0" xfId="0" applyFont="1" applyAlignment="1">
      <alignment horizontal="right"/>
    </xf>
    <xf numFmtId="167" fontId="7" fillId="0" borderId="2" xfId="0" applyFont="1" applyBorder="1" applyAlignment="1">
      <alignment horizontal="right"/>
    </xf>
    <xf numFmtId="167" fontId="7" fillId="0" borderId="3" xfId="0" applyFont="1" applyBorder="1" applyAlignment="1">
      <alignment horizontal="right"/>
    </xf>
    <xf numFmtId="167" fontId="7" fillId="0" borderId="4" xfId="0" applyFont="1" applyBorder="1" applyAlignment="1">
      <alignment horizontal="right"/>
    </xf>
    <xf numFmtId="167" fontId="7" fillId="0" borderId="5" xfId="0" applyFont="1" applyBorder="1" applyAlignment="1">
      <alignment horizontal="right"/>
    </xf>
    <xf numFmtId="167" fontId="7" fillId="0" borderId="6" xfId="0" applyFont="1" applyBorder="1" applyAlignment="1">
      <alignment horizontal="right"/>
    </xf>
    <xf numFmtId="167" fontId="7" fillId="0" borderId="7" xfId="0" applyFont="1" applyBorder="1" applyAlignment="1">
      <alignment horizontal="right"/>
    </xf>
    <xf numFmtId="167" fontId="12" fillId="0" borderId="0" xfId="0" applyFont="1" applyAlignment="1">
      <alignment horizontal="right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164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166" fontId="7" fillId="0" borderId="11" xfId="0" applyFont="1" applyBorder="1" applyAlignment="1">
      <alignment horizontal="right"/>
    </xf>
    <xf numFmtId="2" fontId="7" fillId="0" borderId="11" xfId="0" applyFont="1" applyBorder="1" applyAlignment="1">
      <alignment horizontal="right"/>
    </xf>
    <xf numFmtId="167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67" fontId="7" fillId="0" borderId="14" xfId="0" applyFont="1" applyBorder="1" applyAlignment="1">
      <alignment horizontal="right"/>
    </xf>
    <xf numFmtId="167" fontId="7" fillId="0" borderId="15" xfId="0" applyFont="1" applyBorder="1" applyAlignment="1">
      <alignment horizontal="right"/>
    </xf>
    <xf numFmtId="167" fontId="7" fillId="0" borderId="14" xfId="0" applyFont="1" applyBorder="1" applyAlignment="1">
      <alignment horizontal="right"/>
    </xf>
    <xf numFmtId="2" fontId="7" fillId="0" borderId="16" xfId="0" applyFont="1" applyBorder="1" applyAlignment="1">
      <alignment horizontal="right"/>
    </xf>
    <xf numFmtId="2" fontId="7" fillId="0" borderId="17" xfId="0" applyFont="1" applyBorder="1" applyAlignment="1">
      <alignment horizontal="right"/>
    </xf>
    <xf numFmtId="2" fontId="7" fillId="0" borderId="18" xfId="0" applyFont="1" applyBorder="1" applyAlignment="1">
      <alignment horizontal="right"/>
    </xf>
    <xf numFmtId="2" fontId="7" fillId="0" borderId="19" xfId="0" applyFont="1" applyBorder="1" applyAlignment="1">
      <alignment horizontal="right"/>
    </xf>
    <xf numFmtId="2" fontId="7" fillId="0" borderId="20" xfId="0" applyFont="1" applyBorder="1" applyAlignment="1">
      <alignment horizontal="right"/>
    </xf>
    <xf numFmtId="2" fontId="7" fillId="0" borderId="21" xfId="0" applyFont="1" applyBorder="1" applyAlignment="1">
      <alignment horizontal="right"/>
    </xf>
    <xf numFmtId="2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49" fontId="13" fillId="3" borderId="16" xfId="19" applyNumberFormat="1" applyFont="1" applyFill="1" applyBorder="1" applyAlignment="1">
      <alignment horizontal="left" wrapText="1"/>
      <protection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164" fontId="7" fillId="0" borderId="30" xfId="0" applyFont="1" applyBorder="1" applyAlignment="1">
      <alignment horizontal="center"/>
    </xf>
    <xf numFmtId="164" fontId="7" fillId="0" borderId="31" xfId="0" applyFont="1" applyBorder="1" applyAlignment="1">
      <alignment horizontal="center"/>
    </xf>
    <xf numFmtId="164" fontId="7" fillId="0" borderId="32" xfId="0" applyFont="1" applyBorder="1" applyAlignment="1">
      <alignment horizontal="center"/>
    </xf>
    <xf numFmtId="164" fontId="7" fillId="0" borderId="33" xfId="0" applyFont="1" applyBorder="1" applyAlignment="1">
      <alignment horizontal="center"/>
    </xf>
    <xf numFmtId="164" fontId="7" fillId="0" borderId="34" xfId="0" applyFont="1" applyBorder="1" applyAlignment="1">
      <alignment horizontal="center"/>
    </xf>
    <xf numFmtId="167" fontId="7" fillId="0" borderId="35" xfId="0" applyFont="1" applyBorder="1" applyAlignment="1">
      <alignment horizontal="right"/>
    </xf>
    <xf numFmtId="167" fontId="7" fillId="0" borderId="36" xfId="0" applyFont="1" applyBorder="1" applyAlignment="1">
      <alignment horizontal="right"/>
    </xf>
    <xf numFmtId="2" fontId="7" fillId="0" borderId="37" xfId="0" applyFont="1" applyBorder="1" applyAlignment="1">
      <alignment horizontal="right"/>
    </xf>
    <xf numFmtId="0" fontId="7" fillId="0" borderId="38" xfId="0" applyFont="1" applyBorder="1" applyAlignment="1">
      <alignment horizontal="left" wrapText="1"/>
    </xf>
    <xf numFmtId="0" fontId="7" fillId="0" borderId="39" xfId="0" applyFont="1" applyBorder="1" applyAlignment="1">
      <alignment horizontal="left" wrapText="1"/>
    </xf>
    <xf numFmtId="166" fontId="7" fillId="0" borderId="40" xfId="0" applyFont="1" applyBorder="1" applyAlignment="1">
      <alignment horizontal="right"/>
    </xf>
    <xf numFmtId="166" fontId="7" fillId="0" borderId="41" xfId="0" applyFont="1" applyBorder="1" applyAlignment="1">
      <alignment horizontal="right"/>
    </xf>
    <xf numFmtId="166" fontId="7" fillId="0" borderId="27" xfId="0" applyFont="1" applyBorder="1" applyAlignment="1">
      <alignment horizontal="right"/>
    </xf>
    <xf numFmtId="166" fontId="7" fillId="0" borderId="29" xfId="0" applyFont="1" applyBorder="1" applyAlignment="1">
      <alignment horizontal="right"/>
    </xf>
    <xf numFmtId="0" fontId="7" fillId="0" borderId="17" xfId="0" applyFont="1" applyBorder="1" applyAlignment="1">
      <alignment horizontal="left" wrapText="1"/>
    </xf>
    <xf numFmtId="164" fontId="7" fillId="0" borderId="42" xfId="0" applyFont="1" applyBorder="1" applyAlignment="1">
      <alignment horizontal="center"/>
    </xf>
    <xf numFmtId="164" fontId="7" fillId="0" borderId="43" xfId="0" applyFont="1" applyBorder="1" applyAlignment="1">
      <alignment horizontal="center"/>
    </xf>
    <xf numFmtId="164" fontId="7" fillId="0" borderId="44" xfId="0" applyFont="1" applyBorder="1" applyAlignment="1">
      <alignment horizontal="center"/>
    </xf>
    <xf numFmtId="167" fontId="7" fillId="0" borderId="45" xfId="0" applyFont="1" applyBorder="1" applyAlignment="1">
      <alignment horizontal="right"/>
    </xf>
    <xf numFmtId="167" fontId="7" fillId="0" borderId="46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66" fontId="6" fillId="0" borderId="0" xfId="0" applyFont="1" applyAlignment="1">
      <alignment horizontal="right" vertical="center"/>
    </xf>
    <xf numFmtId="0" fontId="2" fillId="0" borderId="47" xfId="0" applyFont="1" applyBorder="1" applyAlignment="1">
      <alignment horizontal="left"/>
    </xf>
    <xf numFmtId="0" fontId="7" fillId="0" borderId="47" xfId="0" applyFont="1" applyBorder="1" applyAlignment="1">
      <alignment horizontal="left" wrapText="1"/>
    </xf>
    <xf numFmtId="49" fontId="6" fillId="0" borderId="47" xfId="0" applyNumberFormat="1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/>
    </xf>
    <xf numFmtId="0" fontId="7" fillId="0" borderId="48" xfId="0" applyFont="1" applyBorder="1" applyAlignment="1">
      <alignment horizontal="left" wrapText="1"/>
    </xf>
    <xf numFmtId="4" fontId="6" fillId="0" borderId="47" xfId="0" applyNumberFormat="1" applyFont="1" applyBorder="1" applyAlignment="1">
      <alignment horizontal="right"/>
    </xf>
    <xf numFmtId="4" fontId="6" fillId="0" borderId="48" xfId="0" applyNumberFormat="1" applyFont="1" applyBorder="1" applyAlignment="1">
      <alignment horizontal="right"/>
    </xf>
    <xf numFmtId="0" fontId="7" fillId="0" borderId="49" xfId="0" applyFont="1" applyBorder="1" applyAlignment="1">
      <alignment horizontal="left" wrapText="1"/>
    </xf>
    <xf numFmtId="166" fontId="7" fillId="0" borderId="26" xfId="0" applyFont="1" applyBorder="1" applyAlignment="1">
      <alignment horizontal="right"/>
    </xf>
    <xf numFmtId="167" fontId="7" fillId="0" borderId="50" xfId="0" applyFont="1" applyBorder="1" applyAlignment="1">
      <alignment horizontal="right"/>
    </xf>
    <xf numFmtId="0" fontId="15" fillId="0" borderId="0" xfId="0" applyFont="1" applyBorder="1" applyAlignment="1">
      <alignment/>
    </xf>
    <xf numFmtId="164" fontId="10" fillId="0" borderId="30" xfId="0" applyFont="1" applyBorder="1" applyAlignment="1">
      <alignment horizontal="right"/>
    </xf>
    <xf numFmtId="0" fontId="10" fillId="0" borderId="51" xfId="0" applyFont="1" applyBorder="1" applyAlignment="1">
      <alignment horizontal="left" wrapText="1"/>
    </xf>
    <xf numFmtId="0" fontId="11" fillId="0" borderId="51" xfId="0" applyFont="1" applyBorder="1" applyAlignment="1">
      <alignment horizontal="left" wrapText="1"/>
    </xf>
    <xf numFmtId="0" fontId="15" fillId="0" borderId="51" xfId="0" applyFont="1" applyBorder="1" applyAlignment="1">
      <alignment/>
    </xf>
    <xf numFmtId="165" fontId="10" fillId="0" borderId="51" xfId="0" applyFont="1" applyBorder="1" applyAlignment="1">
      <alignment horizontal="right"/>
    </xf>
    <xf numFmtId="2" fontId="10" fillId="0" borderId="51" xfId="0" applyFont="1" applyBorder="1" applyAlignment="1">
      <alignment horizontal="right"/>
    </xf>
    <xf numFmtId="0" fontId="0" fillId="0" borderId="52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15" fillId="0" borderId="53" xfId="0" applyFont="1" applyBorder="1" applyAlignment="1">
      <alignment/>
    </xf>
    <xf numFmtId="0" fontId="0" fillId="0" borderId="31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15" fillId="0" borderId="54" xfId="0" applyFont="1" applyBorder="1" applyAlignment="1">
      <alignment/>
    </xf>
    <xf numFmtId="167" fontId="4" fillId="0" borderId="46" xfId="0" applyFont="1" applyBorder="1" applyAlignment="1">
      <alignment horizontal="right"/>
    </xf>
    <xf numFmtId="167" fontId="4" fillId="0" borderId="6" xfId="0" applyFont="1" applyBorder="1" applyAlignment="1">
      <alignment horizontal="right"/>
    </xf>
    <xf numFmtId="167" fontId="4" fillId="0" borderId="55" xfId="0" applyFont="1" applyBorder="1" applyAlignment="1">
      <alignment horizontal="right"/>
    </xf>
    <xf numFmtId="166" fontId="6" fillId="0" borderId="47" xfId="0" applyFont="1" applyBorder="1" applyAlignment="1">
      <alignment horizontal="right"/>
    </xf>
    <xf numFmtId="166" fontId="6" fillId="0" borderId="48" xfId="0" applyFont="1" applyBorder="1" applyAlignment="1">
      <alignment horizontal="right"/>
    </xf>
    <xf numFmtId="0" fontId="7" fillId="0" borderId="20" xfId="0" applyFont="1" applyBorder="1" applyAlignment="1">
      <alignment horizontal="left" wrapText="1"/>
    </xf>
    <xf numFmtId="0" fontId="7" fillId="0" borderId="56" xfId="0" applyFont="1" applyBorder="1" applyAlignment="1">
      <alignment horizontal="left" wrapText="1"/>
    </xf>
    <xf numFmtId="0" fontId="7" fillId="0" borderId="57" xfId="0" applyFont="1" applyBorder="1" applyAlignment="1">
      <alignment horizontal="left" wrapText="1"/>
    </xf>
    <xf numFmtId="0" fontId="7" fillId="0" borderId="58" xfId="0" applyFont="1" applyBorder="1" applyAlignment="1">
      <alignment horizontal="left" wrapText="1"/>
    </xf>
    <xf numFmtId="0" fontId="7" fillId="0" borderId="59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166" fontId="7" fillId="0" borderId="24" xfId="0" applyFont="1" applyBorder="1" applyAlignment="1">
      <alignment horizontal="right"/>
    </xf>
    <xf numFmtId="166" fontId="13" fillId="0" borderId="25" xfId="0" applyFont="1" applyBorder="1" applyAlignment="1">
      <alignment horizontal="right"/>
    </xf>
    <xf numFmtId="4" fontId="13" fillId="3" borderId="25" xfId="19" applyNumberFormat="1" applyFont="1" applyFill="1" applyBorder="1" applyAlignment="1">
      <alignment horizontal="right" wrapText="1"/>
      <protection/>
    </xf>
    <xf numFmtId="166" fontId="7" fillId="0" borderId="28" xfId="0" applyFont="1" applyBorder="1" applyAlignment="1">
      <alignment horizontal="right"/>
    </xf>
    <xf numFmtId="2" fontId="7" fillId="0" borderId="40" xfId="0" applyFont="1" applyBorder="1" applyAlignment="1">
      <alignment horizontal="right"/>
    </xf>
    <xf numFmtId="2" fontId="7" fillId="0" borderId="28" xfId="0" applyFont="1" applyBorder="1" applyAlignment="1">
      <alignment horizontal="right"/>
    </xf>
    <xf numFmtId="2" fontId="7" fillId="0" borderId="41" xfId="0" applyFont="1" applyBorder="1" applyAlignment="1">
      <alignment horizontal="right"/>
    </xf>
    <xf numFmtId="2" fontId="7" fillId="0" borderId="29" xfId="0" applyFont="1" applyBorder="1" applyAlignment="1">
      <alignment horizontal="right"/>
    </xf>
    <xf numFmtId="0" fontId="7" fillId="0" borderId="60" xfId="0" applyFont="1" applyBorder="1" applyAlignment="1">
      <alignment horizontal="left" wrapText="1"/>
    </xf>
    <xf numFmtId="166" fontId="9" fillId="0" borderId="28" xfId="0" applyFont="1" applyBorder="1" applyAlignment="1">
      <alignment horizontal="right"/>
    </xf>
    <xf numFmtId="0" fontId="7" fillId="0" borderId="40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7" fillId="0" borderId="41" xfId="0" applyFont="1" applyBorder="1" applyAlignment="1">
      <alignment horizontal="left" wrapText="1"/>
    </xf>
    <xf numFmtId="0" fontId="7" fillId="0" borderId="61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2" fontId="7" fillId="0" borderId="62" xfId="0" applyFont="1" applyBorder="1" applyAlignment="1">
      <alignment horizontal="right"/>
    </xf>
    <xf numFmtId="2" fontId="7" fillId="0" borderId="63" xfId="0" applyFont="1" applyBorder="1" applyAlignment="1">
      <alignment horizontal="right"/>
    </xf>
    <xf numFmtId="2" fontId="7" fillId="0" borderId="64" xfId="0" applyFont="1" applyBorder="1" applyAlignment="1">
      <alignment horizontal="right"/>
    </xf>
    <xf numFmtId="166" fontId="7" fillId="0" borderId="61" xfId="0" applyFont="1" applyBorder="1" applyAlignment="1">
      <alignment horizontal="right"/>
    </xf>
    <xf numFmtId="166" fontId="7" fillId="0" borderId="58" xfId="0" applyFont="1" applyBorder="1" applyAlignment="1">
      <alignment horizontal="right"/>
    </xf>
    <xf numFmtId="166" fontId="7" fillId="0" borderId="59" xfId="0" applyFont="1" applyBorder="1" applyAlignment="1">
      <alignment horizontal="right"/>
    </xf>
    <xf numFmtId="2" fontId="7" fillId="0" borderId="28" xfId="0" applyFont="1" applyBorder="1" applyAlignment="1">
      <alignment horizontal="right"/>
    </xf>
    <xf numFmtId="0" fontId="16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workbookViewId="0" topLeftCell="A1">
      <selection activeCell="D66" sqref="D66"/>
    </sheetView>
  </sheetViews>
  <sheetFormatPr defaultColWidth="9.33203125" defaultRowHeight="10.5"/>
  <cols>
    <col min="1" max="1" width="6.66015625" style="2" customWidth="1"/>
    <col min="2" max="2" width="5.16015625" style="2" customWidth="1"/>
    <col min="3" max="3" width="11.83203125" style="2" customWidth="1"/>
    <col min="4" max="4" width="42.33203125" style="2" customWidth="1"/>
    <col min="5" max="5" width="4.66015625" style="2" customWidth="1"/>
    <col min="6" max="6" width="14" style="2" customWidth="1"/>
    <col min="7" max="7" width="11.66015625" style="2" customWidth="1"/>
    <col min="8" max="8" width="14.16015625" style="2" customWidth="1"/>
    <col min="9" max="16384" width="10.5" style="1" customWidth="1"/>
  </cols>
  <sheetData>
    <row r="1" spans="1:8" s="2" customFormat="1" ht="26.25" customHeight="1">
      <c r="A1" s="136" t="s">
        <v>112</v>
      </c>
      <c r="B1" s="3"/>
      <c r="C1" s="3"/>
      <c r="D1" s="3"/>
      <c r="E1" s="3"/>
      <c r="F1" s="4"/>
      <c r="G1" s="3"/>
      <c r="H1" s="3"/>
    </row>
    <row r="2" spans="1:8" s="2" customFormat="1" ht="12.75">
      <c r="A2" s="5" t="s">
        <v>0</v>
      </c>
      <c r="B2" s="6"/>
      <c r="C2" s="5" t="s">
        <v>85</v>
      </c>
      <c r="D2" s="7"/>
      <c r="E2" s="7"/>
      <c r="F2" s="8"/>
      <c r="G2" s="4"/>
      <c r="H2" s="3"/>
    </row>
    <row r="3" spans="1:8" s="2" customFormat="1" ht="12.75">
      <c r="A3" s="5" t="s">
        <v>1</v>
      </c>
      <c r="B3" s="6"/>
      <c r="C3" s="5" t="s">
        <v>84</v>
      </c>
      <c r="D3" s="7"/>
      <c r="E3" s="7"/>
      <c r="F3" s="9" t="s">
        <v>2</v>
      </c>
      <c r="G3" s="10"/>
      <c r="H3" s="3"/>
    </row>
    <row r="4" spans="1:8" s="2" customFormat="1" ht="12.75">
      <c r="A4" s="5" t="s">
        <v>3</v>
      </c>
      <c r="B4" s="6"/>
      <c r="C4" s="5" t="s">
        <v>83</v>
      </c>
      <c r="D4" s="7"/>
      <c r="E4" s="7"/>
      <c r="F4" s="9" t="s">
        <v>4</v>
      </c>
      <c r="G4" s="10"/>
      <c r="H4" s="3"/>
    </row>
    <row r="5" spans="1:8" s="2" customFormat="1" ht="12.75">
      <c r="A5" s="5" t="s">
        <v>113</v>
      </c>
      <c r="B5" s="6"/>
      <c r="C5" s="5"/>
      <c r="D5" s="7"/>
      <c r="E5" s="7"/>
      <c r="F5" s="9"/>
      <c r="G5" s="10"/>
      <c r="H5" s="3"/>
    </row>
    <row r="6" spans="1:8" s="2" customFormat="1" ht="13.5" thickBot="1">
      <c r="A6" s="4"/>
      <c r="B6" s="3"/>
      <c r="C6" s="3"/>
      <c r="D6" s="3"/>
      <c r="E6" s="3"/>
      <c r="F6" s="3"/>
      <c r="G6" s="3"/>
      <c r="H6" s="3"/>
    </row>
    <row r="7" spans="1:8" s="2" customFormat="1" ht="22.5">
      <c r="A7" s="11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</row>
    <row r="8" spans="1:8" s="2" customFormat="1" ht="11.25">
      <c r="A8" s="11" t="s">
        <v>13</v>
      </c>
      <c r="B8" s="11" t="s">
        <v>14</v>
      </c>
      <c r="C8" s="11" t="s">
        <v>15</v>
      </c>
      <c r="D8" s="11" t="s">
        <v>16</v>
      </c>
      <c r="E8" s="11" t="s">
        <v>17</v>
      </c>
      <c r="F8" s="11" t="s">
        <v>18</v>
      </c>
      <c r="G8" s="11" t="s">
        <v>19</v>
      </c>
      <c r="H8" s="11" t="s">
        <v>20</v>
      </c>
    </row>
    <row r="9" spans="1:8" s="2" customFormat="1" ht="12.75">
      <c r="A9" s="4"/>
      <c r="B9" s="3"/>
      <c r="C9" s="3"/>
      <c r="D9" s="3"/>
      <c r="E9" s="3"/>
      <c r="F9" s="3"/>
      <c r="G9" s="3"/>
      <c r="H9" s="3"/>
    </row>
    <row r="10" spans="1:8" s="2" customFormat="1" ht="22.5" customHeight="1">
      <c r="A10" s="13"/>
      <c r="B10" s="14"/>
      <c r="C10" s="15" t="s">
        <v>21</v>
      </c>
      <c r="D10" s="15" t="s">
        <v>22</v>
      </c>
      <c r="E10" s="14"/>
      <c r="F10" s="16"/>
      <c r="G10" s="18"/>
      <c r="H10" s="19">
        <f>H11+H17+H20+H37</f>
        <v>0</v>
      </c>
    </row>
    <row r="11" spans="1:8" s="2" customFormat="1" ht="22.5" customHeight="1" thickBot="1">
      <c r="A11" s="13"/>
      <c r="B11" s="14"/>
      <c r="C11" s="17" t="s">
        <v>15</v>
      </c>
      <c r="D11" s="17" t="s">
        <v>23</v>
      </c>
      <c r="E11" s="14"/>
      <c r="F11" s="16"/>
      <c r="G11" s="18"/>
      <c r="H11" s="19">
        <f>SUM(H12:H16)</f>
        <v>0</v>
      </c>
    </row>
    <row r="12" spans="1:8" s="2" customFormat="1" ht="22.5" customHeight="1">
      <c r="A12" s="72">
        <v>1</v>
      </c>
      <c r="B12" s="127" t="s">
        <v>24</v>
      </c>
      <c r="C12" s="124">
        <v>311211124</v>
      </c>
      <c r="D12" s="127" t="s">
        <v>25</v>
      </c>
      <c r="E12" s="124" t="s">
        <v>26</v>
      </c>
      <c r="F12" s="67">
        <v>22.438</v>
      </c>
      <c r="G12" s="40"/>
      <c r="H12" s="20">
        <f>F12*G12</f>
        <v>0</v>
      </c>
    </row>
    <row r="13" spans="1:8" s="2" customFormat="1" ht="22.5" customHeight="1">
      <c r="A13" s="73">
        <v>2</v>
      </c>
      <c r="B13" s="128" t="s">
        <v>24</v>
      </c>
      <c r="C13" s="126">
        <v>317231616</v>
      </c>
      <c r="D13" s="128" t="s">
        <v>27</v>
      </c>
      <c r="E13" s="126" t="s">
        <v>26</v>
      </c>
      <c r="F13" s="68">
        <v>0.626</v>
      </c>
      <c r="G13" s="64"/>
      <c r="H13" s="63">
        <f>F13*G13</f>
        <v>0</v>
      </c>
    </row>
    <row r="14" spans="1:8" s="2" customFormat="1" ht="22.5" customHeight="1">
      <c r="A14" s="58">
        <v>3</v>
      </c>
      <c r="B14" s="109" t="s">
        <v>24</v>
      </c>
      <c r="C14" s="53">
        <v>317351101</v>
      </c>
      <c r="D14" s="109" t="s">
        <v>28</v>
      </c>
      <c r="E14" s="53" t="s">
        <v>29</v>
      </c>
      <c r="F14" s="88">
        <v>2.088</v>
      </c>
      <c r="G14" s="44"/>
      <c r="H14" s="89">
        <f>F14*G14</f>
        <v>0</v>
      </c>
    </row>
    <row r="15" spans="1:8" s="2" customFormat="1" ht="22.5" customHeight="1">
      <c r="A15" s="59">
        <v>4</v>
      </c>
      <c r="B15" s="110" t="s">
        <v>24</v>
      </c>
      <c r="C15" s="54" t="s">
        <v>30</v>
      </c>
      <c r="D15" s="110" t="s">
        <v>31</v>
      </c>
      <c r="E15" s="54" t="s">
        <v>29</v>
      </c>
      <c r="F15" s="69">
        <v>2.088</v>
      </c>
      <c r="G15" s="45"/>
      <c r="H15" s="62">
        <f>F15*G15</f>
        <v>0</v>
      </c>
    </row>
    <row r="16" spans="1:8" s="2" customFormat="1" ht="22.5" customHeight="1" thickBot="1">
      <c r="A16" s="61">
        <v>5</v>
      </c>
      <c r="B16" s="112" t="s">
        <v>32</v>
      </c>
      <c r="C16" s="56">
        <v>111201101</v>
      </c>
      <c r="D16" s="112" t="s">
        <v>100</v>
      </c>
      <c r="E16" s="56" t="s">
        <v>29</v>
      </c>
      <c r="F16" s="70">
        <v>96.56</v>
      </c>
      <c r="G16" s="42"/>
      <c r="H16" s="22">
        <f>F16*G16</f>
        <v>0</v>
      </c>
    </row>
    <row r="17" spans="1:8" s="2" customFormat="1" ht="22.5" customHeight="1" thickBot="1">
      <c r="A17" s="13"/>
      <c r="B17" s="14"/>
      <c r="C17" s="17" t="s">
        <v>16</v>
      </c>
      <c r="D17" s="17" t="s">
        <v>33</v>
      </c>
      <c r="E17" s="14"/>
      <c r="F17" s="16"/>
      <c r="G17" s="18"/>
      <c r="H17" s="19">
        <f>SUM(H18:H19)</f>
        <v>0</v>
      </c>
    </row>
    <row r="18" spans="1:8" s="2" customFormat="1" ht="22.5" customHeight="1">
      <c r="A18" s="72">
        <v>6</v>
      </c>
      <c r="B18" s="124" t="s">
        <v>24</v>
      </c>
      <c r="C18" s="71">
        <v>417321313</v>
      </c>
      <c r="D18" s="65" t="s">
        <v>101</v>
      </c>
      <c r="E18" s="124" t="s">
        <v>26</v>
      </c>
      <c r="F18" s="67">
        <v>6.015</v>
      </c>
      <c r="G18" s="129"/>
      <c r="H18" s="20">
        <f>F18*G18</f>
        <v>0</v>
      </c>
    </row>
    <row r="19" spans="1:8" s="2" customFormat="1" ht="22.5" customHeight="1" thickBot="1">
      <c r="A19" s="61">
        <v>7</v>
      </c>
      <c r="B19" s="56" t="s">
        <v>24</v>
      </c>
      <c r="C19" s="50">
        <v>417361321</v>
      </c>
      <c r="D19" s="46" t="s">
        <v>102</v>
      </c>
      <c r="E19" s="56" t="s">
        <v>34</v>
      </c>
      <c r="F19" s="70">
        <v>0.33</v>
      </c>
      <c r="G19" s="130"/>
      <c r="H19" s="22">
        <f>F19*G19</f>
        <v>0</v>
      </c>
    </row>
    <row r="20" spans="1:8" s="2" customFormat="1" ht="22.5" customHeight="1" thickBot="1">
      <c r="A20" s="13"/>
      <c r="B20" s="14"/>
      <c r="C20" s="17" t="s">
        <v>35</v>
      </c>
      <c r="D20" s="17" t="s">
        <v>36</v>
      </c>
      <c r="E20" s="14"/>
      <c r="F20" s="16"/>
      <c r="G20" s="18"/>
      <c r="H20" s="19">
        <f>SUM(H21:H36)</f>
        <v>0</v>
      </c>
    </row>
    <row r="21" spans="1:8" s="2" customFormat="1" ht="22.5" customHeight="1">
      <c r="A21" s="72">
        <v>8</v>
      </c>
      <c r="B21" s="124" t="s">
        <v>37</v>
      </c>
      <c r="C21" s="71">
        <v>941941041</v>
      </c>
      <c r="D21" s="65" t="s">
        <v>38</v>
      </c>
      <c r="E21" s="127" t="s">
        <v>29</v>
      </c>
      <c r="F21" s="132">
        <v>640</v>
      </c>
      <c r="G21" s="129"/>
      <c r="H21" s="20">
        <f>F21*G21</f>
        <v>0</v>
      </c>
    </row>
    <row r="22" spans="1:8" s="2" customFormat="1" ht="22.5" customHeight="1">
      <c r="A22" s="60">
        <v>9</v>
      </c>
      <c r="B22" s="55" t="s">
        <v>37</v>
      </c>
      <c r="C22" s="49">
        <v>941941291</v>
      </c>
      <c r="D22" s="122" t="s">
        <v>39</v>
      </c>
      <c r="E22" s="111" t="s">
        <v>29</v>
      </c>
      <c r="F22" s="133">
        <v>640</v>
      </c>
      <c r="G22" s="131"/>
      <c r="H22" s="21">
        <f aca="true" t="shared" si="0" ref="H22:H35">F22*G22</f>
        <v>0</v>
      </c>
    </row>
    <row r="23" spans="1:8" s="2" customFormat="1" ht="22.5" customHeight="1">
      <c r="A23" s="60">
        <v>10</v>
      </c>
      <c r="B23" s="55" t="s">
        <v>37</v>
      </c>
      <c r="C23" s="49">
        <v>941941841</v>
      </c>
      <c r="D23" s="66" t="s">
        <v>40</v>
      </c>
      <c r="E23" s="111" t="s">
        <v>29</v>
      </c>
      <c r="F23" s="133">
        <v>650</v>
      </c>
      <c r="G23" s="131"/>
      <c r="H23" s="21">
        <f t="shared" si="0"/>
        <v>0</v>
      </c>
    </row>
    <row r="24" spans="1:8" s="2" customFormat="1" ht="22.5" customHeight="1">
      <c r="A24" s="60">
        <v>11</v>
      </c>
      <c r="B24" s="55" t="s">
        <v>37</v>
      </c>
      <c r="C24" s="49">
        <v>941941042</v>
      </c>
      <c r="D24" s="87" t="s">
        <v>91</v>
      </c>
      <c r="E24" s="111" t="s">
        <v>29</v>
      </c>
      <c r="F24" s="133">
        <f>6*4*16.8</f>
        <v>403.20000000000005</v>
      </c>
      <c r="G24" s="131"/>
      <c r="H24" s="21">
        <f t="shared" si="0"/>
        <v>0</v>
      </c>
    </row>
    <row r="25" spans="1:8" s="2" customFormat="1" ht="22.5" customHeight="1">
      <c r="A25" s="60">
        <v>12</v>
      </c>
      <c r="B25" s="55" t="s">
        <v>37</v>
      </c>
      <c r="C25" s="49">
        <v>941941842</v>
      </c>
      <c r="D25" s="34" t="s">
        <v>92</v>
      </c>
      <c r="E25" s="111" t="s">
        <v>29</v>
      </c>
      <c r="F25" s="133">
        <f>6*4*16.8</f>
        <v>403.20000000000005</v>
      </c>
      <c r="G25" s="131"/>
      <c r="H25" s="21">
        <f t="shared" si="0"/>
        <v>0</v>
      </c>
    </row>
    <row r="26" spans="1:8" s="2" customFormat="1" ht="22.5" customHeight="1">
      <c r="A26" s="60">
        <v>13</v>
      </c>
      <c r="B26" s="55" t="s">
        <v>37</v>
      </c>
      <c r="C26" s="49">
        <v>941955003</v>
      </c>
      <c r="D26" s="122" t="s">
        <v>41</v>
      </c>
      <c r="E26" s="111" t="s">
        <v>29</v>
      </c>
      <c r="F26" s="133">
        <v>16</v>
      </c>
      <c r="G26" s="131"/>
      <c r="H26" s="21">
        <f t="shared" si="0"/>
        <v>0</v>
      </c>
    </row>
    <row r="27" spans="1:8" s="2" customFormat="1" ht="22.5" customHeight="1">
      <c r="A27" s="60">
        <v>14</v>
      </c>
      <c r="B27" s="55"/>
      <c r="C27" s="49">
        <v>184807111</v>
      </c>
      <c r="D27" s="122" t="s">
        <v>99</v>
      </c>
      <c r="E27" s="111" t="s">
        <v>29</v>
      </c>
      <c r="F27" s="133">
        <v>8</v>
      </c>
      <c r="G27" s="131"/>
      <c r="H27" s="21">
        <f t="shared" si="0"/>
        <v>0</v>
      </c>
    </row>
    <row r="28" spans="1:8" s="2" customFormat="1" ht="22.5" customHeight="1">
      <c r="A28" s="60">
        <v>15</v>
      </c>
      <c r="B28" s="55" t="s">
        <v>42</v>
      </c>
      <c r="C28" s="49">
        <v>962022391</v>
      </c>
      <c r="D28" s="122" t="s">
        <v>43</v>
      </c>
      <c r="E28" s="111" t="s">
        <v>26</v>
      </c>
      <c r="F28" s="133">
        <v>9.6</v>
      </c>
      <c r="G28" s="131"/>
      <c r="H28" s="21">
        <f t="shared" si="0"/>
        <v>0</v>
      </c>
    </row>
    <row r="29" spans="1:8" s="2" customFormat="1" ht="22.5" customHeight="1">
      <c r="A29" s="60">
        <v>16</v>
      </c>
      <c r="B29" s="55" t="s">
        <v>42</v>
      </c>
      <c r="C29" s="49">
        <v>979011111</v>
      </c>
      <c r="D29" s="122" t="s">
        <v>44</v>
      </c>
      <c r="E29" s="111" t="s">
        <v>34</v>
      </c>
      <c r="F29" s="133">
        <v>15.4</v>
      </c>
      <c r="G29" s="131"/>
      <c r="H29" s="21">
        <f t="shared" si="0"/>
        <v>0</v>
      </c>
    </row>
    <row r="30" spans="1:8" s="2" customFormat="1" ht="22.5" customHeight="1">
      <c r="A30" s="60">
        <v>17</v>
      </c>
      <c r="B30" s="55" t="s">
        <v>45</v>
      </c>
      <c r="C30" s="49">
        <v>114203201</v>
      </c>
      <c r="D30" s="122" t="s">
        <v>103</v>
      </c>
      <c r="E30" s="111" t="s">
        <v>26</v>
      </c>
      <c r="F30" s="133">
        <v>25</v>
      </c>
      <c r="G30" s="131"/>
      <c r="H30" s="21">
        <f t="shared" si="0"/>
        <v>0</v>
      </c>
    </row>
    <row r="31" spans="1:8" s="2" customFormat="1" ht="22.5" customHeight="1">
      <c r="A31" s="60">
        <v>18</v>
      </c>
      <c r="B31" s="55" t="s">
        <v>42</v>
      </c>
      <c r="C31" s="49">
        <v>979081111</v>
      </c>
      <c r="D31" s="122" t="s">
        <v>46</v>
      </c>
      <c r="E31" s="111" t="s">
        <v>34</v>
      </c>
      <c r="F31" s="133">
        <v>16</v>
      </c>
      <c r="G31" s="131"/>
      <c r="H31" s="21">
        <f t="shared" si="0"/>
        <v>0</v>
      </c>
    </row>
    <row r="32" spans="1:8" s="2" customFormat="1" ht="22.5" customHeight="1">
      <c r="A32" s="60">
        <v>19</v>
      </c>
      <c r="B32" s="55" t="s">
        <v>42</v>
      </c>
      <c r="C32" s="49">
        <v>979081121</v>
      </c>
      <c r="D32" s="122" t="s">
        <v>104</v>
      </c>
      <c r="E32" s="111" t="s">
        <v>34</v>
      </c>
      <c r="F32" s="133">
        <v>288</v>
      </c>
      <c r="G32" s="131"/>
      <c r="H32" s="21">
        <f t="shared" si="0"/>
        <v>0</v>
      </c>
    </row>
    <row r="33" spans="1:8" s="2" customFormat="1" ht="22.5" customHeight="1">
      <c r="A33" s="60">
        <v>20</v>
      </c>
      <c r="B33" s="55" t="s">
        <v>42</v>
      </c>
      <c r="C33" s="49">
        <v>979082111</v>
      </c>
      <c r="D33" s="122" t="s">
        <v>47</v>
      </c>
      <c r="E33" s="111" t="s">
        <v>34</v>
      </c>
      <c r="F33" s="133">
        <v>24.136</v>
      </c>
      <c r="G33" s="131"/>
      <c r="H33" s="21">
        <f t="shared" si="0"/>
        <v>0</v>
      </c>
    </row>
    <row r="34" spans="1:8" s="2" customFormat="1" ht="22.5" customHeight="1">
      <c r="A34" s="60">
        <v>21</v>
      </c>
      <c r="B34" s="55" t="s">
        <v>42</v>
      </c>
      <c r="C34" s="49" t="s">
        <v>48</v>
      </c>
      <c r="D34" s="122" t="s">
        <v>49</v>
      </c>
      <c r="E34" s="111" t="s">
        <v>34</v>
      </c>
      <c r="F34" s="133">
        <v>48.272</v>
      </c>
      <c r="G34" s="131"/>
      <c r="H34" s="21">
        <f t="shared" si="0"/>
        <v>0</v>
      </c>
    </row>
    <row r="35" spans="1:8" s="2" customFormat="1" ht="22.5" customHeight="1">
      <c r="A35" s="60">
        <v>22</v>
      </c>
      <c r="B35" s="55" t="s">
        <v>45</v>
      </c>
      <c r="C35" s="49">
        <v>979092111</v>
      </c>
      <c r="D35" s="122" t="s">
        <v>50</v>
      </c>
      <c r="E35" s="111" t="s">
        <v>26</v>
      </c>
      <c r="F35" s="133">
        <v>29</v>
      </c>
      <c r="G35" s="131"/>
      <c r="H35" s="21">
        <f t="shared" si="0"/>
        <v>0</v>
      </c>
    </row>
    <row r="36" spans="1:8" s="2" customFormat="1" ht="22.5" customHeight="1" thickBot="1">
      <c r="A36" s="61">
        <v>23</v>
      </c>
      <c r="B36" s="56" t="s">
        <v>42</v>
      </c>
      <c r="C36" s="50" t="s">
        <v>51</v>
      </c>
      <c r="D36" s="46" t="s">
        <v>52</v>
      </c>
      <c r="E36" s="112" t="s">
        <v>34</v>
      </c>
      <c r="F36" s="134">
        <v>16</v>
      </c>
      <c r="G36" s="130"/>
      <c r="H36" s="22">
        <f>F36*G36</f>
        <v>0</v>
      </c>
    </row>
    <row r="37" spans="1:8" s="2" customFormat="1" ht="22.5" customHeight="1" thickBot="1">
      <c r="A37" s="13"/>
      <c r="B37" s="14"/>
      <c r="C37" s="17" t="s">
        <v>53</v>
      </c>
      <c r="D37" s="17" t="s">
        <v>54</v>
      </c>
      <c r="E37" s="14"/>
      <c r="F37" s="16"/>
      <c r="G37" s="18"/>
      <c r="H37" s="19">
        <f>SUM(H38)</f>
        <v>0</v>
      </c>
    </row>
    <row r="38" spans="1:8" s="2" customFormat="1" ht="22.5" customHeight="1" thickBot="1">
      <c r="A38" s="29">
        <v>24</v>
      </c>
      <c r="B38" s="30" t="s">
        <v>55</v>
      </c>
      <c r="C38" s="30">
        <v>999281111</v>
      </c>
      <c r="D38" s="30" t="s">
        <v>56</v>
      </c>
      <c r="E38" s="30" t="s">
        <v>34</v>
      </c>
      <c r="F38" s="31">
        <v>77.886</v>
      </c>
      <c r="G38" s="32"/>
      <c r="H38" s="33">
        <f>F38*G38</f>
        <v>0</v>
      </c>
    </row>
    <row r="39" spans="1:8" s="2" customFormat="1" ht="22.5" customHeight="1">
      <c r="A39" s="12"/>
      <c r="B39" s="3"/>
      <c r="C39" s="3"/>
      <c r="D39" s="3"/>
      <c r="E39" s="3"/>
      <c r="F39" s="3"/>
      <c r="G39" s="7"/>
      <c r="H39" s="7"/>
    </row>
    <row r="40" spans="1:8" s="2" customFormat="1" ht="22.5" customHeight="1">
      <c r="A40" s="13"/>
      <c r="B40" s="14"/>
      <c r="C40" s="15" t="s">
        <v>57</v>
      </c>
      <c r="D40" s="15" t="s">
        <v>58</v>
      </c>
      <c r="E40" s="14"/>
      <c r="F40" s="16"/>
      <c r="G40" s="18"/>
      <c r="H40" s="19">
        <f>H41+H53+H65</f>
        <v>0</v>
      </c>
    </row>
    <row r="41" spans="1:8" s="2" customFormat="1" ht="22.5" customHeight="1" thickBot="1">
      <c r="A41" s="13"/>
      <c r="B41" s="14"/>
      <c r="C41" s="17" t="s">
        <v>59</v>
      </c>
      <c r="D41" s="17" t="s">
        <v>60</v>
      </c>
      <c r="E41" s="14"/>
      <c r="F41" s="16"/>
      <c r="G41" s="18"/>
      <c r="H41" s="19">
        <f>SUM(H42:H52)</f>
        <v>0</v>
      </c>
    </row>
    <row r="42" spans="1:8" s="2" customFormat="1" ht="22.5" customHeight="1">
      <c r="A42" s="72">
        <v>25</v>
      </c>
      <c r="B42" s="124" t="s">
        <v>59</v>
      </c>
      <c r="C42" s="124">
        <v>762313113</v>
      </c>
      <c r="D42" s="124" t="s">
        <v>105</v>
      </c>
      <c r="E42" s="124" t="s">
        <v>61</v>
      </c>
      <c r="F42" s="67">
        <v>44</v>
      </c>
      <c r="G42" s="118"/>
      <c r="H42" s="23">
        <f>F42*G42</f>
        <v>0</v>
      </c>
    </row>
    <row r="43" spans="1:8" s="2" customFormat="1" ht="22.5" customHeight="1">
      <c r="A43" s="60">
        <v>26</v>
      </c>
      <c r="B43" s="55" t="s">
        <v>59</v>
      </c>
      <c r="C43" s="55">
        <v>762332120</v>
      </c>
      <c r="D43" s="55" t="s">
        <v>62</v>
      </c>
      <c r="E43" s="55" t="s">
        <v>63</v>
      </c>
      <c r="F43" s="117">
        <v>272.9</v>
      </c>
      <c r="G43" s="135"/>
      <c r="H43" s="24">
        <f aca="true" t="shared" si="1" ref="H43:H52">F43*G43</f>
        <v>0</v>
      </c>
    </row>
    <row r="44" spans="1:8" s="2" customFormat="1" ht="22.5" customHeight="1">
      <c r="A44" s="60">
        <v>27</v>
      </c>
      <c r="B44" s="125" t="s">
        <v>64</v>
      </c>
      <c r="C44" s="125">
        <v>605121210</v>
      </c>
      <c r="D44" s="125" t="s">
        <v>65</v>
      </c>
      <c r="E44" s="125" t="s">
        <v>26</v>
      </c>
      <c r="F44" s="123">
        <v>4.54</v>
      </c>
      <c r="G44" s="135"/>
      <c r="H44" s="24">
        <f t="shared" si="1"/>
        <v>0</v>
      </c>
    </row>
    <row r="45" spans="1:8" s="2" customFormat="1" ht="22.5" customHeight="1">
      <c r="A45" s="60">
        <v>28</v>
      </c>
      <c r="B45" s="55" t="s">
        <v>59</v>
      </c>
      <c r="C45" s="55" t="s">
        <v>66</v>
      </c>
      <c r="D45" s="55" t="s">
        <v>67</v>
      </c>
      <c r="E45" s="55" t="s">
        <v>29</v>
      </c>
      <c r="F45" s="117">
        <v>123.71</v>
      </c>
      <c r="G45" s="135"/>
      <c r="H45" s="24">
        <f t="shared" si="1"/>
        <v>0</v>
      </c>
    </row>
    <row r="46" spans="1:8" s="2" customFormat="1" ht="22.5" customHeight="1">
      <c r="A46" s="60">
        <v>29</v>
      </c>
      <c r="B46" s="125" t="s">
        <v>64</v>
      </c>
      <c r="C46" s="125">
        <v>605110710</v>
      </c>
      <c r="D46" s="125" t="s">
        <v>106</v>
      </c>
      <c r="E46" s="125" t="s">
        <v>26</v>
      </c>
      <c r="F46" s="123">
        <v>3.34</v>
      </c>
      <c r="G46" s="135"/>
      <c r="H46" s="24">
        <f t="shared" si="1"/>
        <v>0</v>
      </c>
    </row>
    <row r="47" spans="1:8" s="2" customFormat="1" ht="22.5" customHeight="1">
      <c r="A47" s="60">
        <v>30</v>
      </c>
      <c r="B47" s="55" t="s">
        <v>59</v>
      </c>
      <c r="C47" s="55">
        <v>762341660</v>
      </c>
      <c r="D47" s="55" t="s">
        <v>68</v>
      </c>
      <c r="E47" s="55" t="s">
        <v>29</v>
      </c>
      <c r="F47" s="117">
        <v>63.89</v>
      </c>
      <c r="G47" s="135"/>
      <c r="H47" s="24">
        <f t="shared" si="1"/>
        <v>0</v>
      </c>
    </row>
    <row r="48" spans="1:8" s="2" customFormat="1" ht="22.5" customHeight="1">
      <c r="A48" s="60">
        <v>31</v>
      </c>
      <c r="B48" s="125" t="s">
        <v>69</v>
      </c>
      <c r="C48" s="125" t="s">
        <v>70</v>
      </c>
      <c r="D48" s="125" t="s">
        <v>71</v>
      </c>
      <c r="E48" s="125" t="s">
        <v>29</v>
      </c>
      <c r="F48" s="123">
        <v>70.279</v>
      </c>
      <c r="G48" s="135"/>
      <c r="H48" s="24">
        <f t="shared" si="1"/>
        <v>0</v>
      </c>
    </row>
    <row r="49" spans="1:8" s="2" customFormat="1" ht="22.5" customHeight="1">
      <c r="A49" s="60">
        <v>32</v>
      </c>
      <c r="B49" s="55" t="s">
        <v>59</v>
      </c>
      <c r="C49" s="55">
        <v>762395000</v>
      </c>
      <c r="D49" s="55" t="s">
        <v>72</v>
      </c>
      <c r="E49" s="55" t="s">
        <v>26</v>
      </c>
      <c r="F49" s="117">
        <v>8.94</v>
      </c>
      <c r="G49" s="135"/>
      <c r="H49" s="24">
        <f t="shared" si="1"/>
        <v>0</v>
      </c>
    </row>
    <row r="50" spans="1:8" s="2" customFormat="1" ht="22.5" customHeight="1">
      <c r="A50" s="60">
        <v>33</v>
      </c>
      <c r="B50" s="55" t="s">
        <v>73</v>
      </c>
      <c r="C50" s="55">
        <v>783780010</v>
      </c>
      <c r="D50" s="55" t="s">
        <v>107</v>
      </c>
      <c r="E50" s="55" t="s">
        <v>29</v>
      </c>
      <c r="F50" s="117">
        <v>424</v>
      </c>
      <c r="G50" s="119"/>
      <c r="H50" s="24">
        <f t="shared" si="1"/>
        <v>0</v>
      </c>
    </row>
    <row r="51" spans="1:8" s="2" customFormat="1" ht="22.5" customHeight="1">
      <c r="A51" s="60">
        <v>34</v>
      </c>
      <c r="B51" s="126"/>
      <c r="C51" s="126">
        <v>783726200</v>
      </c>
      <c r="D51" s="126" t="s">
        <v>97</v>
      </c>
      <c r="E51" s="126" t="s">
        <v>29</v>
      </c>
      <c r="F51" s="68">
        <v>70.279</v>
      </c>
      <c r="G51" s="120"/>
      <c r="H51" s="75">
        <f t="shared" si="1"/>
        <v>0</v>
      </c>
    </row>
    <row r="52" spans="1:8" s="2" customFormat="1" ht="22.5" customHeight="1" thickBot="1">
      <c r="A52" s="61">
        <v>35</v>
      </c>
      <c r="B52" s="56" t="s">
        <v>59</v>
      </c>
      <c r="C52" s="56">
        <v>998762202</v>
      </c>
      <c r="D52" s="56" t="s">
        <v>74</v>
      </c>
      <c r="E52" s="56" t="s">
        <v>75</v>
      </c>
      <c r="F52" s="70"/>
      <c r="G52" s="121"/>
      <c r="H52" s="25">
        <f t="shared" si="1"/>
        <v>0</v>
      </c>
    </row>
    <row r="53" spans="1:8" s="2" customFormat="1" ht="22.5" customHeight="1" thickBot="1">
      <c r="A53" s="13"/>
      <c r="B53" s="14"/>
      <c r="C53" s="17" t="s">
        <v>76</v>
      </c>
      <c r="D53" s="17" t="s">
        <v>77</v>
      </c>
      <c r="E53" s="14"/>
      <c r="F53" s="16"/>
      <c r="G53" s="18"/>
      <c r="H53" s="19">
        <f>SUM(H54:H64)</f>
        <v>0</v>
      </c>
    </row>
    <row r="54" spans="1:8" s="2" customFormat="1" ht="22.5" customHeight="1">
      <c r="A54" s="57">
        <v>36</v>
      </c>
      <c r="B54" s="51" t="s">
        <v>76</v>
      </c>
      <c r="C54" s="51">
        <v>764211441</v>
      </c>
      <c r="D54" s="108" t="s">
        <v>78</v>
      </c>
      <c r="E54" s="108" t="s">
        <v>29</v>
      </c>
      <c r="F54" s="114">
        <f>SUM(F55:F59)</f>
        <v>276.4</v>
      </c>
      <c r="G54" s="43"/>
      <c r="H54" s="76">
        <f aca="true" t="shared" si="2" ref="H54:H67">F54*G54</f>
        <v>0</v>
      </c>
    </row>
    <row r="55" spans="1:8" s="2" customFormat="1" ht="22.5" customHeight="1" hidden="1">
      <c r="A55" s="74"/>
      <c r="B55" s="52"/>
      <c r="C55" s="52"/>
      <c r="D55" s="47" t="s">
        <v>89</v>
      </c>
      <c r="E55" s="113"/>
      <c r="F55" s="115">
        <v>104.8</v>
      </c>
      <c r="G55" s="39"/>
      <c r="H55" s="37"/>
    </row>
    <row r="56" spans="1:8" s="2" customFormat="1" ht="22.5" customHeight="1" hidden="1">
      <c r="A56" s="74"/>
      <c r="B56" s="52"/>
      <c r="C56" s="52"/>
      <c r="D56" s="48" t="s">
        <v>86</v>
      </c>
      <c r="E56" s="48"/>
      <c r="F56" s="115">
        <v>28.8</v>
      </c>
      <c r="G56" s="39"/>
      <c r="H56" s="37"/>
    </row>
    <row r="57" spans="1:8" s="2" customFormat="1" ht="22.5" customHeight="1" hidden="1">
      <c r="A57" s="74"/>
      <c r="B57" s="52"/>
      <c r="C57" s="52"/>
      <c r="D57" s="48" t="s">
        <v>87</v>
      </c>
      <c r="E57" s="48"/>
      <c r="F57" s="115">
        <v>30.5</v>
      </c>
      <c r="G57" s="39"/>
      <c r="H57" s="37"/>
    </row>
    <row r="58" spans="1:8" s="2" customFormat="1" ht="22.5" customHeight="1" hidden="1">
      <c r="A58" s="74"/>
      <c r="B58" s="52"/>
      <c r="C58" s="52"/>
      <c r="D58" s="48" t="s">
        <v>88</v>
      </c>
      <c r="E58" s="48"/>
      <c r="F58" s="115">
        <v>68</v>
      </c>
      <c r="G58" s="39"/>
      <c r="H58" s="37"/>
    </row>
    <row r="59" spans="1:8" s="2" customFormat="1" ht="22.5" customHeight="1" hidden="1">
      <c r="A59" s="74"/>
      <c r="B59" s="52"/>
      <c r="C59" s="52"/>
      <c r="D59" s="48" t="s">
        <v>90</v>
      </c>
      <c r="E59" s="48"/>
      <c r="F59" s="116">
        <v>44.3</v>
      </c>
      <c r="G59" s="39"/>
      <c r="H59" s="38"/>
    </row>
    <row r="60" spans="1:8" s="2" customFormat="1" ht="22.5" customHeight="1">
      <c r="A60" s="58">
        <v>37</v>
      </c>
      <c r="B60" s="53" t="s">
        <v>76</v>
      </c>
      <c r="C60" s="53">
        <v>764252403</v>
      </c>
      <c r="D60" s="109" t="s">
        <v>79</v>
      </c>
      <c r="E60" s="109" t="s">
        <v>63</v>
      </c>
      <c r="F60" s="88">
        <v>15.75</v>
      </c>
      <c r="G60" s="44"/>
      <c r="H60" s="24">
        <f t="shared" si="2"/>
        <v>0</v>
      </c>
    </row>
    <row r="61" spans="1:8" s="2" customFormat="1" ht="22.5" customHeight="1">
      <c r="A61" s="59">
        <v>38</v>
      </c>
      <c r="B61" s="54" t="s">
        <v>76</v>
      </c>
      <c r="C61" s="54">
        <v>764259431</v>
      </c>
      <c r="D61" s="110" t="s">
        <v>80</v>
      </c>
      <c r="E61" s="110" t="s">
        <v>61</v>
      </c>
      <c r="F61" s="69">
        <v>2</v>
      </c>
      <c r="G61" s="45"/>
      <c r="H61" s="36">
        <f t="shared" si="2"/>
        <v>0</v>
      </c>
    </row>
    <row r="62" spans="1:8" s="2" customFormat="1" ht="22.5" customHeight="1">
      <c r="A62" s="60">
        <v>39</v>
      </c>
      <c r="B62" s="55" t="s">
        <v>76</v>
      </c>
      <c r="C62" s="55">
        <v>783522900</v>
      </c>
      <c r="D62" s="111" t="s">
        <v>98</v>
      </c>
      <c r="E62" s="111" t="s">
        <v>29</v>
      </c>
      <c r="F62" s="117">
        <v>24.968</v>
      </c>
      <c r="G62" s="41"/>
      <c r="H62" s="24">
        <f t="shared" si="2"/>
        <v>0</v>
      </c>
    </row>
    <row r="63" spans="1:8" s="2" customFormat="1" ht="22.5" customHeight="1">
      <c r="A63" s="60">
        <v>40</v>
      </c>
      <c r="B63" s="55" t="s">
        <v>76</v>
      </c>
      <c r="C63" s="55">
        <v>764554402</v>
      </c>
      <c r="D63" s="111" t="s">
        <v>81</v>
      </c>
      <c r="E63" s="111" t="s">
        <v>63</v>
      </c>
      <c r="F63" s="117">
        <v>7.4</v>
      </c>
      <c r="G63" s="41"/>
      <c r="H63" s="24">
        <f t="shared" si="2"/>
        <v>0</v>
      </c>
    </row>
    <row r="64" spans="1:8" s="2" customFormat="1" ht="22.5" customHeight="1" thickBot="1">
      <c r="A64" s="61">
        <v>41</v>
      </c>
      <c r="B64" s="56" t="s">
        <v>76</v>
      </c>
      <c r="C64" s="56">
        <v>998764202</v>
      </c>
      <c r="D64" s="112" t="s">
        <v>82</v>
      </c>
      <c r="E64" s="112" t="s">
        <v>75</v>
      </c>
      <c r="F64" s="70"/>
      <c r="G64" s="42"/>
      <c r="H64" s="22">
        <f t="shared" si="2"/>
        <v>0</v>
      </c>
    </row>
    <row r="65" spans="1:8" s="2" customFormat="1" ht="22.5" customHeight="1" thickBot="1">
      <c r="A65" s="12"/>
      <c r="B65" s="3"/>
      <c r="C65" s="17" t="s">
        <v>94</v>
      </c>
      <c r="D65" s="17" t="s">
        <v>93</v>
      </c>
      <c r="E65" s="77"/>
      <c r="F65" s="77"/>
      <c r="G65" s="3"/>
      <c r="H65" s="19">
        <f>SUM(H66:H67)</f>
        <v>0</v>
      </c>
    </row>
    <row r="66" spans="1:8" s="2" customFormat="1" ht="22.5" customHeight="1">
      <c r="A66" s="57">
        <v>42</v>
      </c>
      <c r="B66" s="80"/>
      <c r="C66" s="81">
        <v>21011</v>
      </c>
      <c r="D66" s="82" t="s">
        <v>114</v>
      </c>
      <c r="E66" s="27" t="s">
        <v>63</v>
      </c>
      <c r="F66" s="106">
        <v>25</v>
      </c>
      <c r="G66" s="85"/>
      <c r="H66" s="76">
        <f t="shared" si="2"/>
        <v>0</v>
      </c>
    </row>
    <row r="67" spans="1:8" s="2" customFormat="1" ht="22.5" customHeight="1" thickBot="1">
      <c r="A67" s="61">
        <v>43</v>
      </c>
      <c r="B67" s="83"/>
      <c r="C67" s="84">
        <v>210220362</v>
      </c>
      <c r="D67" s="84" t="s">
        <v>95</v>
      </c>
      <c r="E67" s="28" t="s">
        <v>96</v>
      </c>
      <c r="F67" s="107">
        <v>3</v>
      </c>
      <c r="G67" s="86"/>
      <c r="H67" s="22">
        <f t="shared" si="2"/>
        <v>0</v>
      </c>
    </row>
    <row r="68" spans="1:8" s="2" customFormat="1" ht="22.5" customHeight="1" thickBot="1">
      <c r="A68" s="12"/>
      <c r="B68" s="3"/>
      <c r="C68" s="35"/>
      <c r="D68" s="90" t="s">
        <v>108</v>
      </c>
      <c r="E68" s="78"/>
      <c r="F68" s="79"/>
      <c r="G68" s="3"/>
      <c r="H68" s="26"/>
    </row>
    <row r="69" spans="1:8" s="2" customFormat="1" ht="18" customHeight="1">
      <c r="A69" s="91"/>
      <c r="B69" s="92"/>
      <c r="C69" s="93"/>
      <c r="D69" s="94" t="s">
        <v>109</v>
      </c>
      <c r="E69" s="92"/>
      <c r="F69" s="95"/>
      <c r="G69" s="96"/>
      <c r="H69" s="103">
        <f>H40+H10</f>
        <v>0</v>
      </c>
    </row>
    <row r="70" spans="1:8" ht="18" customHeight="1">
      <c r="A70" s="100"/>
      <c r="B70" s="101"/>
      <c r="C70" s="101"/>
      <c r="D70" s="102" t="s">
        <v>110</v>
      </c>
      <c r="E70" s="101"/>
      <c r="F70" s="101"/>
      <c r="G70" s="101"/>
      <c r="H70" s="104">
        <f>H69*0.19</f>
        <v>0</v>
      </c>
    </row>
    <row r="71" spans="1:8" ht="18" customHeight="1" thickBot="1">
      <c r="A71" s="97"/>
      <c r="B71" s="98"/>
      <c r="C71" s="98"/>
      <c r="D71" s="99" t="s">
        <v>111</v>
      </c>
      <c r="E71" s="98"/>
      <c r="F71" s="98"/>
      <c r="G71" s="98"/>
      <c r="H71" s="105">
        <f>H70+H69</f>
        <v>0</v>
      </c>
    </row>
  </sheetData>
  <printOptions/>
  <pageMargins left="0.79" right="0.39375001192092896" top="0.7875000238418579" bottom="0.7875000238418579" header="0" footer="0"/>
  <pageSetup blackAndWhite="1" fitToHeight="100" fitToWidth="1" horizontalDpi="600" verticalDpi="6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Město Planá</cp:lastModifiedBy>
  <cp:lastPrinted>2009-06-18T23:02:13Z</cp:lastPrinted>
  <dcterms:created xsi:type="dcterms:W3CDTF">2009-06-15T19:53:48Z</dcterms:created>
  <dcterms:modified xsi:type="dcterms:W3CDTF">2009-06-26T07:38:23Z</dcterms:modified>
  <cp:category/>
  <cp:version/>
  <cp:contentType/>
  <cp:contentStatus/>
</cp:coreProperties>
</file>